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stovaM\Desktop\"/>
    </mc:Choice>
  </mc:AlternateContent>
  <bookViews>
    <workbookView xWindow="0" yWindow="0" windowWidth="12135" windowHeight="11670"/>
  </bookViews>
  <sheets>
    <sheet name="Пол+Прог" sheetId="1" r:id="rId1"/>
    <sheet name="Прог" sheetId="2" r:id="rId2"/>
    <sheet name="Закон ДБ 202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2" l="1"/>
  <c r="E12" i="3" l="1"/>
  <c r="E6" i="3"/>
  <c r="E7" i="3"/>
  <c r="C153" i="2"/>
  <c r="C152" i="2"/>
  <c r="C151" i="2"/>
  <c r="E38" i="3" l="1"/>
  <c r="C149" i="2" l="1"/>
  <c r="C136" i="2"/>
  <c r="C143" i="2" s="1"/>
  <c r="D22" i="1" s="1"/>
  <c r="C122" i="2"/>
  <c r="C129" i="2" s="1"/>
  <c r="D21" i="1" s="1"/>
  <c r="C108" i="2"/>
  <c r="C115" i="2" s="1"/>
  <c r="D20" i="1" s="1"/>
  <c r="C94" i="2"/>
  <c r="C101" i="2" s="1"/>
  <c r="D18" i="1" s="1"/>
  <c r="C80" i="2"/>
  <c r="C87" i="2" s="1"/>
  <c r="D17" i="1" s="1"/>
  <c r="C58" i="2"/>
  <c r="C43" i="2"/>
  <c r="C155" i="2" s="1"/>
  <c r="C37" i="2"/>
  <c r="C23" i="2"/>
  <c r="C30" i="2" s="1"/>
  <c r="D12" i="1" s="1"/>
  <c r="C9" i="2"/>
  <c r="C16" i="2" s="1"/>
  <c r="D11" i="1" s="1"/>
  <c r="C157" i="2" l="1"/>
  <c r="C73" i="2"/>
  <c r="D15" i="1" s="1"/>
  <c r="C51" i="2"/>
  <c r="D14" i="1" s="1"/>
  <c r="D19" i="1"/>
  <c r="D16" i="1"/>
  <c r="D10" i="1"/>
  <c r="D13" i="1" l="1"/>
  <c r="D23" i="1" s="1"/>
</calcChain>
</file>

<file path=xl/sharedStrings.xml><?xml version="1.0" encoding="utf-8"?>
<sst xmlns="http://schemas.openxmlformats.org/spreadsheetml/2006/main" count="232" uniqueCount="121">
  <si>
    <t xml:space="preserve">Форма за конкретизиране на показателите по отделните бюджетни програми по бюджетите на бюджетните организации, които прилагат програмен формат на бюджет </t>
  </si>
  <si>
    <t>Наименование на областта на политика / функционалната област / бюджетната програма</t>
  </si>
  <si>
    <t>Сума</t>
  </si>
  <si>
    <t>(в лева)</t>
  </si>
  <si>
    <t>Общо:</t>
  </si>
  <si>
    <t>Разходи по програмата</t>
  </si>
  <si>
    <t>I. Общо ведомствени разходи</t>
  </si>
  <si>
    <t>от тях за:</t>
  </si>
  <si>
    <t xml:space="preserve">   Персонал</t>
  </si>
  <si>
    <t xml:space="preserve">   Издръжка</t>
  </si>
  <si>
    <t xml:space="preserve">   Капиталови разходи</t>
  </si>
  <si>
    <t>II. Администрирани разходни параграфи по бюджета</t>
  </si>
  <si>
    <t>ІІІ. Общо разходи (I+II)</t>
  </si>
  <si>
    <t>Разходи</t>
  </si>
  <si>
    <t>II. Администрирани разходни параграфи по бюджета - общо</t>
  </si>
  <si>
    <t>2100.01.00</t>
  </si>
  <si>
    <t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</t>
  </si>
  <si>
    <t>2100.01.01</t>
  </si>
  <si>
    <t>Бюджетна програма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сътрудничество“</t>
  </si>
  <si>
    <t>2100.01.02</t>
  </si>
  <si>
    <t>Бюджетна програма „Подобряване на жилищните условия на маргинализирани групи от населението“</t>
  </si>
  <si>
    <t>2100.02.00</t>
  </si>
  <si>
    <t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</t>
  </si>
  <si>
    <t>2100.02.01</t>
  </si>
  <si>
    <t>Бюджетна програма „Рехабилитация и изграждане на пътна инфраструктура“</t>
  </si>
  <si>
    <t>2100.02.02</t>
  </si>
  <si>
    <t>Бюджетна програма „Устройство на територията, благоустройство, геозащита, водоснабдяване и канализация“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</si>
  <si>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</si>
  <si>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</si>
  <si>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2100.03.01</t>
  </si>
  <si>
    <t>Бюджетна програма „Нормативно регулиране и контрол на строителните продукти и инвестиционния процес в строителството“</t>
  </si>
  <si>
    <t>2100.03.02</t>
  </si>
  <si>
    <t>Бюджетна програма „Геодезия, картография и кадастър“</t>
  </si>
  <si>
    <t>2100.04.00</t>
  </si>
  <si>
    <t>Други бюджетни програми (общо), в т.ч.:</t>
  </si>
  <si>
    <t>2100.04.01</t>
  </si>
  <si>
    <t>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</si>
  <si>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2100.04.02</t>
  </si>
  <si>
    <t>Бюджетна програма „Гражданска регистрация и административно обслужване на населението“</t>
  </si>
  <si>
    <t>2100.05.00</t>
  </si>
  <si>
    <t>Бюджетна програма „Ефективна администрация и координация“</t>
  </si>
  <si>
    <t>Общо разходи по бюджетните програми на Министерството на регионалното развитие и благоустройството</t>
  </si>
  <si>
    <r>
      <t xml:space="preserve">Класификационен код на програмата: </t>
    </r>
    <r>
      <rPr>
        <sz val="10"/>
        <color rgb="FF000000"/>
        <rFont val="Times New Roman"/>
        <family val="1"/>
        <charset val="204"/>
      </rPr>
      <t>2100.01.01.</t>
    </r>
  </si>
  <si>
    <r>
      <t xml:space="preserve">Класификационен код на програмата: </t>
    </r>
    <r>
      <rPr>
        <sz val="10"/>
        <color rgb="FF000000"/>
        <rFont val="Times New Roman"/>
        <family val="1"/>
        <charset val="204"/>
      </rPr>
      <t>2100.01.02</t>
    </r>
  </si>
  <si>
    <t>Бюджетна програма  „Подобряване на жилищните условия на маргинализирани групи от населението“</t>
  </si>
  <si>
    <r>
      <t xml:space="preserve">Класификационен код на програмата: </t>
    </r>
    <r>
      <rPr>
        <sz val="10"/>
        <color rgb="FF000000"/>
        <rFont val="Times New Roman"/>
        <family val="1"/>
        <charset val="204"/>
      </rPr>
      <t>2100.02.01</t>
    </r>
  </si>
  <si>
    <r>
      <t xml:space="preserve">Класификационен код на програмата: </t>
    </r>
    <r>
      <rPr>
        <sz val="10"/>
        <color rgb="FF000000"/>
        <rFont val="Times New Roman"/>
        <family val="1"/>
        <charset val="204"/>
      </rPr>
      <t>2100.02.02</t>
    </r>
  </si>
  <si>
    <t>Бюджетна програма  „Устройство на територията, благоустройство, геозащита, водоснабдяване и канализация“</t>
  </si>
  <si>
    <r>
      <t xml:space="preserve">Класификационен код на програмата: </t>
    </r>
    <r>
      <rPr>
        <sz val="10"/>
        <color rgb="FF000000"/>
        <rFont val="Times New Roman"/>
        <family val="1"/>
        <charset val="204"/>
      </rPr>
      <t>2100.03.01</t>
    </r>
  </si>
  <si>
    <t>Бюджетна програма  „Нормативно регулиране и контрол на строителните продукти и инвестиционния процес в строителството“</t>
  </si>
  <si>
    <r>
      <t xml:space="preserve">Класификационен код на програмата: </t>
    </r>
    <r>
      <rPr>
        <sz val="10"/>
        <color rgb="FF000000"/>
        <rFont val="Times New Roman"/>
        <family val="1"/>
        <charset val="204"/>
      </rPr>
      <t>2100.03.02</t>
    </r>
  </si>
  <si>
    <t>Бюджетна програма  „Геодезия, картография и кадастър“</t>
  </si>
  <si>
    <r>
      <t xml:space="preserve">Класификационен код на програмата: </t>
    </r>
    <r>
      <rPr>
        <sz val="10"/>
        <color rgb="FF000000"/>
        <rFont val="Times New Roman"/>
        <family val="1"/>
        <charset val="204"/>
      </rPr>
      <t>2100.04.01</t>
    </r>
  </si>
  <si>
    <t>Бюджетна програма 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</si>
  <si>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r>
      <t xml:space="preserve">Класификационен код на програмата: </t>
    </r>
    <r>
      <rPr>
        <sz val="10"/>
        <color rgb="FF000000"/>
        <rFont val="Times New Roman"/>
        <family val="1"/>
        <charset val="204"/>
      </rPr>
      <t>2100.04.02</t>
    </r>
  </si>
  <si>
    <t>Бюджетна програма  „Гражданска регистрация и административно обслужване на населението“</t>
  </si>
  <si>
    <r>
      <t xml:space="preserve">Класификационен код на програмата: </t>
    </r>
    <r>
      <rPr>
        <sz val="10"/>
        <color rgb="FF000000"/>
        <rFont val="Times New Roman"/>
        <family val="1"/>
        <charset val="204"/>
      </rPr>
      <t>2100.05.00</t>
    </r>
  </si>
  <si>
    <t>Бюджетна програма  „Ефективна администрация и координация“</t>
  </si>
  <si>
    <t>№</t>
  </si>
  <si>
    <t>Показатели</t>
  </si>
  <si>
    <t>(хил. лв.)</t>
  </si>
  <si>
    <t>I.</t>
  </si>
  <si>
    <t>ПРИХОДИ, ПОМОЩИ И ДАРЕНИЯ</t>
  </si>
  <si>
    <t>Неданъчни приходи</t>
  </si>
  <si>
    <t>1.1.</t>
  </si>
  <si>
    <t>Държавни такси</t>
  </si>
  <si>
    <t>1.2.</t>
  </si>
  <si>
    <t xml:space="preserve">Приходи и доходи от собственост </t>
  </si>
  <si>
    <t>1.3.</t>
  </si>
  <si>
    <t>Глоби, санкции и наказателни лихви</t>
  </si>
  <si>
    <t>1.4.</t>
  </si>
  <si>
    <t>Други приходи</t>
  </si>
  <si>
    <t>II.</t>
  </si>
  <si>
    <t xml:space="preserve">РАЗХОДИ                                       </t>
  </si>
  <si>
    <t xml:space="preserve">Текущи разходи                                            </t>
  </si>
  <si>
    <t>в т.ч.</t>
  </si>
  <si>
    <t>Персонал</t>
  </si>
  <si>
    <t>Субсидии и други текущи трансфери</t>
  </si>
  <si>
    <t>1.2.1.</t>
  </si>
  <si>
    <t>Субсидии и други текущи трансфери за юридически лица с нестопанска цел</t>
  </si>
  <si>
    <t xml:space="preserve">Капиталови разходи </t>
  </si>
  <si>
    <t>2.1.</t>
  </si>
  <si>
    <t xml:space="preserve">Придобиване на дълготрайни активи и основен ремонт </t>
  </si>
  <si>
    <t>III.</t>
  </si>
  <si>
    <t>БЮДЖЕТНИ ВЗАИМООТНОШЕНИЯ (ТРАНСФЕРИ) - (+/-)</t>
  </si>
  <si>
    <t>Бюджетно взаимоотношение с централния бюджет (+/-)</t>
  </si>
  <si>
    <t>Трансфери между бюджети и сметки за средствата от Европейския съюз (+/-)</t>
  </si>
  <si>
    <t xml:space="preserve">       Предоставени трансфери (-)</t>
  </si>
  <si>
    <t>IV.</t>
  </si>
  <si>
    <t>БЮДЖЕТНО САЛДО (І-ІІ+ІІІ)</t>
  </si>
  <si>
    <t>0,0</t>
  </si>
  <si>
    <t>V.</t>
  </si>
  <si>
    <t xml:space="preserve">ОПЕРАЦИИ В ЧАСТТА НА ФИНАНСИРАНЕТО - НЕТО </t>
  </si>
  <si>
    <t>(2) Утвърждава разпределение на разходите по ал. 1 по области на политики и бюджетни програми, както следва:</t>
  </si>
  <si>
    <t>Наименование на областта на политика / бюджетната програма</t>
  </si>
  <si>
    <t xml:space="preserve"> 4.1.</t>
  </si>
  <si>
    <t xml:space="preserve"> 4.2.</t>
  </si>
  <si>
    <t>Всичко:</t>
  </si>
  <si>
    <t>Сума          (хил. лв.)</t>
  </si>
  <si>
    <t>1.</t>
  </si>
  <si>
    <t>2.</t>
  </si>
  <si>
    <t>Показатели по отделните бюджетни програми в рамките на утвърдените със Закона за държавния бюджет на Република България за 2021 г. (ЗДБРБ за 2021 г.) разходи по области на политики/функционални области и/или бюджетни програми по бюджета на Министерството на регионалното развитие и благоустройството за 2021 г.</t>
  </si>
  <si>
    <r>
      <t xml:space="preserve">Чл. 22. </t>
    </r>
    <r>
      <rPr>
        <sz val="12"/>
        <color theme="1"/>
        <rFont val="Times New Roman"/>
        <family val="1"/>
        <charset val="204"/>
      </rPr>
      <t>(1) Приема бюджета на Министерството на регионалното развитие и благоустройството за 2021 г., както следва:</t>
    </r>
  </si>
  <si>
    <t>(3) Утвърждава максималните размери на ангажиментите за разходи, които могат да бъдат поети през 2021 г., и максималните размери на новите задължения за разходи, които могат да бъдат натрупани през 2021 г. от Министерството на регионалното развитие и благоустройството, както следва:</t>
  </si>
  <si>
    <t>Максимален размер на ангажиментите за разходи, които могат да бъдат поети през 2021 г.</t>
  </si>
  <si>
    <t xml:space="preserve">Максимален размер на новите задължения за разходи, които могат да бъдат натрупани през 2021 г. </t>
  </si>
  <si>
    <t>Класификационен код съгласно РМС № 891 от 2020 г.</t>
  </si>
  <si>
    <t>2.   Превантивни дейности за предотвратяване на свлачищните процеси на територията на Република България (§10-00)</t>
  </si>
  <si>
    <t>1.    Изготвяне на устройствени планове (§10-00)</t>
  </si>
  <si>
    <t>3. Охрана на ВиК обекти (§10-00)</t>
  </si>
  <si>
    <t>4. Подготвителни и проучвателни дейности, предхождащи изграждането на инфраструктурни обекти (§10-00)</t>
  </si>
  <si>
    <t>5. Консултантски услуги за ДИЗ (§10-00)</t>
  </si>
  <si>
    <t>6. Субсидии за асоциации по ВиК по Закона за водите (§45-00)</t>
  </si>
  <si>
    <t>7. Изграждане на благоустройствени, водоснабдителни и геозащитни обекти (§52-00)</t>
  </si>
  <si>
    <t>1.Текущ ремонт и поддръжка на републиканската пътна мрежа (§10-00)</t>
  </si>
  <si>
    <t>2.   Рехабилитация и реконструкция на общински пътища (§51-00)</t>
  </si>
  <si>
    <t>3. Изграждане и основен ремонт на републиканска пътна мрежа (§51-00 и §52-00)</t>
  </si>
  <si>
    <t>4.  Ограничено вещно право (преминаване, прокарване) на теренно ползване (сервитутни права) (§53-00)</t>
  </si>
  <si>
    <t>5. Системен мониторинг на шума (§53-00)</t>
  </si>
  <si>
    <t>6.  Обезщетения на собственици на земя за дейности по републиканската пътна мрежа (§54-00)</t>
  </si>
  <si>
    <t>Министерство на регионалното развитие и благоустройството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</si>
</sst>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 indent="1"/>
    </xf>
    <xf numFmtId="0" fontId="10" fillId="0" borderId="0" xfId="0" applyFont="1" applyAlignment="1">
      <alignment horizontal="justify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 indent="1"/>
    </xf>
    <xf numFmtId="0" fontId="2" fillId="0" borderId="9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 wrapText="1" indent="1"/>
    </xf>
    <xf numFmtId="3" fontId="1" fillId="0" borderId="3" xfId="0" applyNumberFormat="1" applyFont="1" applyBorder="1" applyAlignment="1">
      <alignment horizontal="right" vertical="center" wrapText="1" inden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2"/>
    </xf>
    <xf numFmtId="164" fontId="6" fillId="3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6" fillId="0" borderId="1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indent="3"/>
    </xf>
    <xf numFmtId="0" fontId="6" fillId="0" borderId="3" xfId="0" applyFont="1" applyBorder="1" applyAlignment="1">
      <alignment horizontal="left" vertical="center" indent="2"/>
    </xf>
    <xf numFmtId="164" fontId="6" fillId="0" borderId="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 indent="1"/>
    </xf>
    <xf numFmtId="0" fontId="10" fillId="0" borderId="7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/>
    <xf numFmtId="164" fontId="11" fillId="0" borderId="9" xfId="0" applyNumberFormat="1" applyFont="1" applyBorder="1"/>
    <xf numFmtId="0" fontId="12" fillId="0" borderId="0" xfId="0" applyFont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4"/>
  <sheetViews>
    <sheetView tabSelected="1" workbookViewId="0">
      <selection activeCell="B8" sqref="B8:B9"/>
    </sheetView>
  </sheetViews>
  <sheetFormatPr defaultRowHeight="15" x14ac:dyDescent="0.25"/>
  <cols>
    <col min="2" max="2" width="19" customWidth="1"/>
    <col min="3" max="3" width="68.5703125" customWidth="1"/>
    <col min="4" max="4" width="16.140625" customWidth="1"/>
  </cols>
  <sheetData>
    <row r="4" spans="2:12" ht="64.5" customHeight="1" x14ac:dyDescent="0.25">
      <c r="B4" s="60" t="s">
        <v>0</v>
      </c>
      <c r="C4" s="60"/>
      <c r="D4" s="60"/>
      <c r="E4" s="4"/>
      <c r="F4" s="4"/>
      <c r="G4" s="4"/>
      <c r="H4" s="4"/>
      <c r="I4" s="4"/>
      <c r="J4" s="4"/>
      <c r="K4" s="4"/>
      <c r="L4" s="4"/>
    </row>
    <row r="5" spans="2:12" x14ac:dyDescent="0.25">
      <c r="B5" s="1"/>
    </row>
    <row r="6" spans="2:12" ht="81" customHeight="1" x14ac:dyDescent="0.25">
      <c r="B6" s="61" t="s">
        <v>101</v>
      </c>
      <c r="C6" s="61"/>
      <c r="D6" s="61"/>
      <c r="E6" s="5"/>
      <c r="F6" s="5"/>
      <c r="G6" s="5"/>
      <c r="H6" s="5"/>
      <c r="I6" s="5"/>
      <c r="J6" s="5"/>
      <c r="K6" s="5"/>
      <c r="L6" s="5"/>
    </row>
    <row r="7" spans="2:12" ht="31.5" customHeight="1" thickBot="1" x14ac:dyDescent="0.3">
      <c r="B7" s="61"/>
      <c r="C7" s="61"/>
      <c r="D7" s="61"/>
      <c r="E7" s="5"/>
      <c r="F7" s="5"/>
      <c r="G7" s="5"/>
      <c r="H7" s="5"/>
      <c r="I7" s="5"/>
      <c r="J7" s="5"/>
      <c r="K7" s="5"/>
      <c r="L7" s="5"/>
    </row>
    <row r="8" spans="2:12" x14ac:dyDescent="0.25">
      <c r="B8" s="62" t="s">
        <v>106</v>
      </c>
      <c r="C8" s="62" t="s">
        <v>1</v>
      </c>
      <c r="D8" s="14" t="s">
        <v>2</v>
      </c>
    </row>
    <row r="9" spans="2:12" ht="30.75" customHeight="1" thickBot="1" x14ac:dyDescent="0.3">
      <c r="B9" s="63"/>
      <c r="C9" s="63"/>
      <c r="D9" s="15" t="s">
        <v>3</v>
      </c>
    </row>
    <row r="10" spans="2:12" ht="39" thickBot="1" x14ac:dyDescent="0.3">
      <c r="B10" s="16" t="s">
        <v>15</v>
      </c>
      <c r="C10" s="17" t="s">
        <v>16</v>
      </c>
      <c r="D10" s="22">
        <f>D11+D12</f>
        <v>3588000</v>
      </c>
    </row>
    <row r="11" spans="2:12" ht="39" thickBot="1" x14ac:dyDescent="0.3">
      <c r="B11" s="18" t="s">
        <v>17</v>
      </c>
      <c r="C11" s="19" t="s">
        <v>18</v>
      </c>
      <c r="D11" s="20">
        <f>Прог!C16</f>
        <v>2864000</v>
      </c>
    </row>
    <row r="12" spans="2:12" ht="26.25" thickBot="1" x14ac:dyDescent="0.3">
      <c r="B12" s="18" t="s">
        <v>19</v>
      </c>
      <c r="C12" s="19" t="s">
        <v>20</v>
      </c>
      <c r="D12" s="20">
        <f>Прог!C30</f>
        <v>724000</v>
      </c>
    </row>
    <row r="13" spans="2:12" ht="39" thickBot="1" x14ac:dyDescent="0.3">
      <c r="B13" s="16" t="s">
        <v>21</v>
      </c>
      <c r="C13" s="17" t="s">
        <v>22</v>
      </c>
      <c r="D13" s="22">
        <f>D14+D15</f>
        <v>852309100</v>
      </c>
    </row>
    <row r="14" spans="2:12" ht="15.75" thickBot="1" x14ac:dyDescent="0.3">
      <c r="B14" s="18" t="s">
        <v>23</v>
      </c>
      <c r="C14" s="19" t="s">
        <v>24</v>
      </c>
      <c r="D14" s="20">
        <f>Прог!C51</f>
        <v>804435900</v>
      </c>
    </row>
    <row r="15" spans="2:12" ht="26.25" thickBot="1" x14ac:dyDescent="0.3">
      <c r="B15" s="18" t="s">
        <v>25</v>
      </c>
      <c r="C15" s="19" t="s">
        <v>26</v>
      </c>
      <c r="D15" s="20">
        <f>Прог!C73</f>
        <v>47873200</v>
      </c>
    </row>
    <row r="16" spans="2:12" ht="51.75" thickBot="1" x14ac:dyDescent="0.3">
      <c r="B16" s="16" t="s">
        <v>27</v>
      </c>
      <c r="C16" s="17" t="s">
        <v>28</v>
      </c>
      <c r="D16" s="22">
        <f>D17+D18</f>
        <v>34367800</v>
      </c>
    </row>
    <row r="17" spans="2:4" ht="26.25" thickBot="1" x14ac:dyDescent="0.3">
      <c r="B17" s="18" t="s">
        <v>29</v>
      </c>
      <c r="C17" s="19" t="s">
        <v>30</v>
      </c>
      <c r="D17" s="20">
        <f>Прог!C87</f>
        <v>12061600</v>
      </c>
    </row>
    <row r="18" spans="2:4" ht="15.75" thickBot="1" x14ac:dyDescent="0.3">
      <c r="B18" s="18" t="s">
        <v>31</v>
      </c>
      <c r="C18" s="19" t="s">
        <v>32</v>
      </c>
      <c r="D18" s="20">
        <f>Прог!C101</f>
        <v>22306200</v>
      </c>
    </row>
    <row r="19" spans="2:4" ht="15.75" thickBot="1" x14ac:dyDescent="0.3">
      <c r="B19" s="16" t="s">
        <v>33</v>
      </c>
      <c r="C19" s="17" t="s">
        <v>34</v>
      </c>
      <c r="D19" s="22">
        <f>D20+D21</f>
        <v>4317000</v>
      </c>
    </row>
    <row r="20" spans="2:4" ht="39" thickBot="1" x14ac:dyDescent="0.3">
      <c r="B20" s="18" t="s">
        <v>35</v>
      </c>
      <c r="C20" s="19" t="s">
        <v>36</v>
      </c>
      <c r="D20" s="20">
        <f>Прог!C115</f>
        <v>984000</v>
      </c>
    </row>
    <row r="21" spans="2:4" ht="26.25" thickBot="1" x14ac:dyDescent="0.3">
      <c r="B21" s="18" t="s">
        <v>37</v>
      </c>
      <c r="C21" s="19" t="s">
        <v>38</v>
      </c>
      <c r="D21" s="20">
        <f>Прог!C129</f>
        <v>3333000</v>
      </c>
    </row>
    <row r="22" spans="2:4" ht="15.75" thickBot="1" x14ac:dyDescent="0.3">
      <c r="B22" s="16" t="s">
        <v>39</v>
      </c>
      <c r="C22" s="17" t="s">
        <v>40</v>
      </c>
      <c r="D22" s="22">
        <f>Прог!C143</f>
        <v>16339200</v>
      </c>
    </row>
    <row r="23" spans="2:4" ht="15.75" thickBot="1" x14ac:dyDescent="0.3">
      <c r="B23" s="21"/>
      <c r="C23" s="17" t="s">
        <v>4</v>
      </c>
      <c r="D23" s="22">
        <f>D10+D13+D16+D19+D22</f>
        <v>910921100</v>
      </c>
    </row>
    <row r="24" spans="2:4" ht="48" customHeight="1" x14ac:dyDescent="0.25">
      <c r="B24" s="59"/>
      <c r="C24" s="59"/>
      <c r="D24" s="59"/>
    </row>
  </sheetData>
  <mergeCells count="6">
    <mergeCell ref="B24:D24"/>
    <mergeCell ref="B4:D4"/>
    <mergeCell ref="B6:D6"/>
    <mergeCell ref="B7:D7"/>
    <mergeCell ref="B8:B9"/>
    <mergeCell ref="C8:C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7"/>
  <sheetViews>
    <sheetView workbookViewId="0">
      <selection activeCell="B118" sqref="B118"/>
    </sheetView>
  </sheetViews>
  <sheetFormatPr defaultRowHeight="15" x14ac:dyDescent="0.25"/>
  <cols>
    <col min="2" max="2" width="64.5703125" customWidth="1"/>
    <col min="3" max="3" width="16.28515625" customWidth="1"/>
  </cols>
  <sheetData>
    <row r="2" spans="2:3" x14ac:dyDescent="0.25">
      <c r="B2" s="58" t="s">
        <v>120</v>
      </c>
    </row>
    <row r="3" spans="2:3" ht="15.75" thickBot="1" x14ac:dyDescent="0.3">
      <c r="B3" s="6"/>
      <c r="C3" s="6"/>
    </row>
    <row r="4" spans="2:3" x14ac:dyDescent="0.25">
      <c r="B4" s="7" t="s">
        <v>42</v>
      </c>
      <c r="C4" s="64"/>
    </row>
    <row r="5" spans="2:3" ht="38.25" x14ac:dyDescent="0.25">
      <c r="B5" s="7" t="s">
        <v>18</v>
      </c>
      <c r="C5" s="66"/>
    </row>
    <row r="6" spans="2:3" ht="15.75" thickBot="1" x14ac:dyDescent="0.3">
      <c r="B6" s="8"/>
      <c r="C6" s="65"/>
    </row>
    <row r="7" spans="2:3" x14ac:dyDescent="0.25">
      <c r="B7" s="64" t="s">
        <v>5</v>
      </c>
      <c r="C7" s="2" t="s">
        <v>2</v>
      </c>
    </row>
    <row r="8" spans="2:3" ht="15.75" thickBot="1" x14ac:dyDescent="0.3">
      <c r="B8" s="65"/>
      <c r="C8" s="3" t="s">
        <v>3</v>
      </c>
    </row>
    <row r="9" spans="2:3" ht="15.75" thickBot="1" x14ac:dyDescent="0.3">
      <c r="B9" s="9" t="s">
        <v>6</v>
      </c>
      <c r="C9" s="27">
        <f>C11+C12+C13</f>
        <v>2864000</v>
      </c>
    </row>
    <row r="10" spans="2:3" ht="15.75" thickBot="1" x14ac:dyDescent="0.3">
      <c r="B10" s="10" t="s">
        <v>7</v>
      </c>
      <c r="C10" s="28"/>
    </row>
    <row r="11" spans="2:3" ht="15.75" thickBot="1" x14ac:dyDescent="0.3">
      <c r="B11" s="11" t="s">
        <v>8</v>
      </c>
      <c r="C11" s="28">
        <v>1804000</v>
      </c>
    </row>
    <row r="12" spans="2:3" ht="15.75" thickBot="1" x14ac:dyDescent="0.3">
      <c r="B12" s="11" t="s">
        <v>9</v>
      </c>
      <c r="C12" s="28">
        <v>1060000</v>
      </c>
    </row>
    <row r="13" spans="2:3" ht="15.75" thickBot="1" x14ac:dyDescent="0.3">
      <c r="B13" s="11" t="s">
        <v>10</v>
      </c>
      <c r="C13" s="28"/>
    </row>
    <row r="14" spans="2:3" ht="15.75" thickBot="1" x14ac:dyDescent="0.3">
      <c r="B14" s="9"/>
      <c r="C14" s="28"/>
    </row>
    <row r="15" spans="2:3" ht="15.75" thickBot="1" x14ac:dyDescent="0.3">
      <c r="B15" s="9" t="s">
        <v>11</v>
      </c>
      <c r="C15" s="27"/>
    </row>
    <row r="16" spans="2:3" ht="15.75" thickBot="1" x14ac:dyDescent="0.3">
      <c r="B16" s="9" t="s">
        <v>12</v>
      </c>
      <c r="C16" s="27">
        <f>C9+C15</f>
        <v>2864000</v>
      </c>
    </row>
    <row r="17" spans="2:3" ht="16.5" thickBot="1" x14ac:dyDescent="0.3">
      <c r="B17" s="13"/>
    </row>
    <row r="18" spans="2:3" x14ac:dyDescent="0.25">
      <c r="B18" s="23" t="s">
        <v>43</v>
      </c>
      <c r="C18" s="64"/>
    </row>
    <row r="19" spans="2:3" ht="25.5" x14ac:dyDescent="0.25">
      <c r="B19" s="7" t="s">
        <v>44</v>
      </c>
      <c r="C19" s="66"/>
    </row>
    <row r="20" spans="2:3" ht="15.75" thickBot="1" x14ac:dyDescent="0.3">
      <c r="B20" s="8"/>
      <c r="C20" s="65"/>
    </row>
    <row r="21" spans="2:3" x14ac:dyDescent="0.25">
      <c r="B21" s="64" t="s">
        <v>5</v>
      </c>
      <c r="C21" s="2" t="s">
        <v>2</v>
      </c>
    </row>
    <row r="22" spans="2:3" ht="15.75" thickBot="1" x14ac:dyDescent="0.3">
      <c r="B22" s="65"/>
      <c r="C22" s="3" t="s">
        <v>3</v>
      </c>
    </row>
    <row r="23" spans="2:3" ht="15.75" thickBot="1" x14ac:dyDescent="0.3">
      <c r="B23" s="9" t="s">
        <v>6</v>
      </c>
      <c r="C23" s="27">
        <f>C25+C26+C27</f>
        <v>724000</v>
      </c>
    </row>
    <row r="24" spans="2:3" ht="15.75" thickBot="1" x14ac:dyDescent="0.3">
      <c r="B24" s="10" t="s">
        <v>7</v>
      </c>
      <c r="C24" s="28"/>
    </row>
    <row r="25" spans="2:3" ht="15.75" thickBot="1" x14ac:dyDescent="0.3">
      <c r="B25" s="11" t="s">
        <v>8</v>
      </c>
      <c r="C25" s="28">
        <v>547000</v>
      </c>
    </row>
    <row r="26" spans="2:3" ht="15.75" thickBot="1" x14ac:dyDescent="0.3">
      <c r="B26" s="11" t="s">
        <v>9</v>
      </c>
      <c r="C26" s="28">
        <v>27000</v>
      </c>
    </row>
    <row r="27" spans="2:3" ht="15.75" thickBot="1" x14ac:dyDescent="0.3">
      <c r="B27" s="11" t="s">
        <v>10</v>
      </c>
      <c r="C27" s="28">
        <v>150000</v>
      </c>
    </row>
    <row r="28" spans="2:3" ht="15.75" thickBot="1" x14ac:dyDescent="0.3">
      <c r="B28" s="9"/>
      <c r="C28" s="28"/>
    </row>
    <row r="29" spans="2:3" ht="15.75" thickBot="1" x14ac:dyDescent="0.3">
      <c r="B29" s="9" t="s">
        <v>11</v>
      </c>
      <c r="C29" s="27"/>
    </row>
    <row r="30" spans="2:3" ht="15.75" thickBot="1" x14ac:dyDescent="0.3">
      <c r="B30" s="9" t="s">
        <v>12</v>
      </c>
      <c r="C30" s="27">
        <f>C23+C29</f>
        <v>724000</v>
      </c>
    </row>
    <row r="31" spans="2:3" ht="15.75" thickBot="1" x14ac:dyDescent="0.3">
      <c r="B31" s="24"/>
      <c r="C31" s="25"/>
    </row>
    <row r="32" spans="2:3" x14ac:dyDescent="0.25">
      <c r="B32" s="23" t="s">
        <v>45</v>
      </c>
      <c r="C32" s="64"/>
    </row>
    <row r="33" spans="2:3" x14ac:dyDescent="0.25">
      <c r="B33" s="7" t="s">
        <v>24</v>
      </c>
      <c r="C33" s="66"/>
    </row>
    <row r="34" spans="2:3" ht="15.75" thickBot="1" x14ac:dyDescent="0.3">
      <c r="B34" s="8"/>
      <c r="C34" s="65"/>
    </row>
    <row r="35" spans="2:3" x14ac:dyDescent="0.25">
      <c r="B35" s="64" t="s">
        <v>5</v>
      </c>
      <c r="C35" s="2" t="s">
        <v>2</v>
      </c>
    </row>
    <row r="36" spans="2:3" ht="15.75" thickBot="1" x14ac:dyDescent="0.3">
      <c r="B36" s="65"/>
      <c r="C36" s="3" t="s">
        <v>3</v>
      </c>
    </row>
    <row r="37" spans="2:3" ht="15.75" thickBot="1" x14ac:dyDescent="0.3">
      <c r="B37" s="9" t="s">
        <v>6</v>
      </c>
      <c r="C37" s="27">
        <f>C39+C40+C41</f>
        <v>114866200</v>
      </c>
    </row>
    <row r="38" spans="2:3" ht="15.75" thickBot="1" x14ac:dyDescent="0.3">
      <c r="B38" s="10" t="s">
        <v>7</v>
      </c>
      <c r="C38" s="28"/>
    </row>
    <row r="39" spans="2:3" ht="15.75" thickBot="1" x14ac:dyDescent="0.3">
      <c r="B39" s="11" t="s">
        <v>8</v>
      </c>
      <c r="C39" s="28">
        <v>56207800</v>
      </c>
    </row>
    <row r="40" spans="2:3" ht="15.75" thickBot="1" x14ac:dyDescent="0.3">
      <c r="B40" s="11" t="s">
        <v>9</v>
      </c>
      <c r="C40" s="28">
        <v>56011200</v>
      </c>
    </row>
    <row r="41" spans="2:3" ht="15.75" thickBot="1" x14ac:dyDescent="0.3">
      <c r="B41" s="11" t="s">
        <v>10</v>
      </c>
      <c r="C41" s="28">
        <v>2647200</v>
      </c>
    </row>
    <row r="42" spans="2:3" ht="15.75" thickBot="1" x14ac:dyDescent="0.3">
      <c r="B42" s="9"/>
      <c r="C42" s="28"/>
    </row>
    <row r="43" spans="2:3" ht="15.75" thickBot="1" x14ac:dyDescent="0.3">
      <c r="B43" s="9" t="s">
        <v>11</v>
      </c>
      <c r="C43" s="27">
        <f>C45+C46+C47+C48+C50</f>
        <v>689569700</v>
      </c>
    </row>
    <row r="44" spans="2:3" ht="15.75" thickBot="1" x14ac:dyDescent="0.3">
      <c r="B44" s="10" t="s">
        <v>7</v>
      </c>
      <c r="C44" s="28"/>
    </row>
    <row r="45" spans="2:3" ht="26.25" thickBot="1" x14ac:dyDescent="0.3">
      <c r="B45" s="12" t="s">
        <v>114</v>
      </c>
      <c r="C45" s="28">
        <v>247703000</v>
      </c>
    </row>
    <row r="46" spans="2:3" ht="15.75" thickBot="1" x14ac:dyDescent="0.3">
      <c r="B46" s="12" t="s">
        <v>115</v>
      </c>
      <c r="C46" s="28">
        <v>605000</v>
      </c>
    </row>
    <row r="47" spans="2:3" ht="26.25" thickBot="1" x14ac:dyDescent="0.3">
      <c r="B47" s="12" t="s">
        <v>116</v>
      </c>
      <c r="C47" s="28">
        <v>431222700</v>
      </c>
    </row>
    <row r="48" spans="2:3" ht="26.25" thickBot="1" x14ac:dyDescent="0.3">
      <c r="B48" s="12" t="s">
        <v>117</v>
      </c>
      <c r="C48" s="28">
        <v>39000</v>
      </c>
    </row>
    <row r="49" spans="2:3" ht="15.75" thickBot="1" x14ac:dyDescent="0.3">
      <c r="B49" s="12" t="s">
        <v>118</v>
      </c>
      <c r="C49" s="28"/>
    </row>
    <row r="50" spans="2:3" ht="26.25" thickBot="1" x14ac:dyDescent="0.3">
      <c r="B50" s="12" t="s">
        <v>119</v>
      </c>
      <c r="C50" s="28">
        <v>10000000</v>
      </c>
    </row>
    <row r="51" spans="2:3" ht="15.75" thickBot="1" x14ac:dyDescent="0.3">
      <c r="B51" s="9" t="s">
        <v>12</v>
      </c>
      <c r="C51" s="27">
        <f>C37+C43</f>
        <v>804435900</v>
      </c>
    </row>
    <row r="52" spans="2:3" ht="15.75" thickBot="1" x14ac:dyDescent="0.3">
      <c r="B52" s="24"/>
      <c r="C52" s="25"/>
    </row>
    <row r="53" spans="2:3" x14ac:dyDescent="0.25">
      <c r="B53" s="23" t="s">
        <v>46</v>
      </c>
      <c r="C53" s="64"/>
    </row>
    <row r="54" spans="2:3" ht="25.5" x14ac:dyDescent="0.25">
      <c r="B54" s="7" t="s">
        <v>47</v>
      </c>
      <c r="C54" s="66"/>
    </row>
    <row r="55" spans="2:3" ht="15.75" thickBot="1" x14ac:dyDescent="0.3">
      <c r="B55" s="8"/>
      <c r="C55" s="65"/>
    </row>
    <row r="56" spans="2:3" x14ac:dyDescent="0.25">
      <c r="B56" s="64" t="s">
        <v>5</v>
      </c>
      <c r="C56" s="2" t="s">
        <v>2</v>
      </c>
    </row>
    <row r="57" spans="2:3" ht="15.75" thickBot="1" x14ac:dyDescent="0.3">
      <c r="B57" s="65"/>
      <c r="C57" s="3" t="s">
        <v>3</v>
      </c>
    </row>
    <row r="58" spans="2:3" ht="15.75" thickBot="1" x14ac:dyDescent="0.3">
      <c r="B58" s="9" t="s">
        <v>6</v>
      </c>
      <c r="C58" s="27">
        <f>C60+C61+C62</f>
        <v>3377000</v>
      </c>
    </row>
    <row r="59" spans="2:3" ht="15.75" thickBot="1" x14ac:dyDescent="0.3">
      <c r="B59" s="10" t="s">
        <v>7</v>
      </c>
      <c r="C59" s="28"/>
    </row>
    <row r="60" spans="2:3" ht="15.75" thickBot="1" x14ac:dyDescent="0.3">
      <c r="B60" s="11" t="s">
        <v>8</v>
      </c>
      <c r="C60" s="28">
        <v>2167000</v>
      </c>
    </row>
    <row r="61" spans="2:3" ht="15.75" thickBot="1" x14ac:dyDescent="0.3">
      <c r="B61" s="11" t="s">
        <v>9</v>
      </c>
      <c r="C61" s="28">
        <v>328800</v>
      </c>
    </row>
    <row r="62" spans="2:3" ht="15.75" thickBot="1" x14ac:dyDescent="0.3">
      <c r="B62" s="11" t="s">
        <v>10</v>
      </c>
      <c r="C62" s="28">
        <v>881200</v>
      </c>
    </row>
    <row r="63" spans="2:3" ht="15.75" thickBot="1" x14ac:dyDescent="0.3">
      <c r="B63" s="9"/>
      <c r="C63" s="28"/>
    </row>
    <row r="64" spans="2:3" ht="15.75" thickBot="1" x14ac:dyDescent="0.3">
      <c r="B64" s="9" t="s">
        <v>11</v>
      </c>
      <c r="C64" s="27">
        <f>SUM(C66:C72)</f>
        <v>44496200</v>
      </c>
    </row>
    <row r="65" spans="2:3" ht="15.75" thickBot="1" x14ac:dyDescent="0.3">
      <c r="B65" s="10" t="s">
        <v>7</v>
      </c>
      <c r="C65" s="28"/>
    </row>
    <row r="66" spans="2:3" ht="15.75" thickBot="1" x14ac:dyDescent="0.3">
      <c r="B66" s="12" t="s">
        <v>108</v>
      </c>
      <c r="C66" s="28">
        <v>4524700</v>
      </c>
    </row>
    <row r="67" spans="2:3" ht="26.25" thickBot="1" x14ac:dyDescent="0.3">
      <c r="B67" s="12" t="s">
        <v>107</v>
      </c>
      <c r="C67" s="28">
        <v>1600000</v>
      </c>
    </row>
    <row r="68" spans="2:3" ht="15.75" thickBot="1" x14ac:dyDescent="0.3">
      <c r="B68" s="12" t="s">
        <v>109</v>
      </c>
      <c r="C68" s="28">
        <v>80600</v>
      </c>
    </row>
    <row r="69" spans="2:3" ht="26.25" thickBot="1" x14ac:dyDescent="0.3">
      <c r="B69" s="12" t="s">
        <v>110</v>
      </c>
      <c r="C69" s="28">
        <v>40300</v>
      </c>
    </row>
    <row r="70" spans="2:3" ht="15.75" thickBot="1" x14ac:dyDescent="0.3">
      <c r="B70" s="12" t="s">
        <v>111</v>
      </c>
      <c r="C70" s="28">
        <v>208500</v>
      </c>
    </row>
    <row r="71" spans="2:3" ht="15.75" thickBot="1" x14ac:dyDescent="0.3">
      <c r="B71" s="12" t="s">
        <v>112</v>
      </c>
      <c r="C71" s="28">
        <v>540000</v>
      </c>
    </row>
    <row r="72" spans="2:3" ht="26.25" thickBot="1" x14ac:dyDescent="0.3">
      <c r="B72" s="12" t="s">
        <v>113</v>
      </c>
      <c r="C72" s="28">
        <v>37502100</v>
      </c>
    </row>
    <row r="73" spans="2:3" ht="15.75" thickBot="1" x14ac:dyDescent="0.3">
      <c r="B73" s="9" t="s">
        <v>12</v>
      </c>
      <c r="C73" s="27">
        <f>C58+C64</f>
        <v>47873200</v>
      </c>
    </row>
    <row r="74" spans="2:3" ht="15.75" thickBot="1" x14ac:dyDescent="0.3">
      <c r="B74" s="24"/>
      <c r="C74" s="25"/>
    </row>
    <row r="75" spans="2:3" x14ac:dyDescent="0.25">
      <c r="B75" s="23" t="s">
        <v>48</v>
      </c>
      <c r="C75" s="64"/>
    </row>
    <row r="76" spans="2:3" ht="25.5" x14ac:dyDescent="0.25">
      <c r="B76" s="7" t="s">
        <v>49</v>
      </c>
      <c r="C76" s="66"/>
    </row>
    <row r="77" spans="2:3" ht="15.75" thickBot="1" x14ac:dyDescent="0.3">
      <c r="B77" s="8"/>
      <c r="C77" s="65"/>
    </row>
    <row r="78" spans="2:3" x14ac:dyDescent="0.25">
      <c r="B78" s="64" t="s">
        <v>5</v>
      </c>
      <c r="C78" s="2" t="s">
        <v>2</v>
      </c>
    </row>
    <row r="79" spans="2:3" ht="15.75" thickBot="1" x14ac:dyDescent="0.3">
      <c r="B79" s="65"/>
      <c r="C79" s="3" t="s">
        <v>3</v>
      </c>
    </row>
    <row r="80" spans="2:3" ht="15.75" thickBot="1" x14ac:dyDescent="0.3">
      <c r="B80" s="9" t="s">
        <v>6</v>
      </c>
      <c r="C80" s="27">
        <f>C82+C83+C84</f>
        <v>12061600</v>
      </c>
    </row>
    <row r="81" spans="2:3" ht="15.75" thickBot="1" x14ac:dyDescent="0.3">
      <c r="B81" s="10" t="s">
        <v>7</v>
      </c>
      <c r="C81" s="28"/>
    </row>
    <row r="82" spans="2:3" ht="15.75" thickBot="1" x14ac:dyDescent="0.3">
      <c r="B82" s="11" t="s">
        <v>8</v>
      </c>
      <c r="C82" s="28">
        <v>9294500</v>
      </c>
    </row>
    <row r="83" spans="2:3" ht="15.75" thickBot="1" x14ac:dyDescent="0.3">
      <c r="B83" s="11" t="s">
        <v>9</v>
      </c>
      <c r="C83" s="28">
        <v>2551800</v>
      </c>
    </row>
    <row r="84" spans="2:3" ht="15.75" thickBot="1" x14ac:dyDescent="0.3">
      <c r="B84" s="11" t="s">
        <v>10</v>
      </c>
      <c r="C84" s="28">
        <v>215300</v>
      </c>
    </row>
    <row r="85" spans="2:3" ht="15.75" thickBot="1" x14ac:dyDescent="0.3">
      <c r="B85" s="9"/>
      <c r="C85" s="28"/>
    </row>
    <row r="86" spans="2:3" ht="15.75" thickBot="1" x14ac:dyDescent="0.3">
      <c r="B86" s="9" t="s">
        <v>11</v>
      </c>
      <c r="C86" s="27"/>
    </row>
    <row r="87" spans="2:3" ht="15.75" thickBot="1" x14ac:dyDescent="0.3">
      <c r="B87" s="9" t="s">
        <v>12</v>
      </c>
      <c r="C87" s="27">
        <f>C80+C86</f>
        <v>12061600</v>
      </c>
    </row>
    <row r="88" spans="2:3" ht="15.75" thickBot="1" x14ac:dyDescent="0.3">
      <c r="B88" s="24"/>
      <c r="C88" s="25"/>
    </row>
    <row r="89" spans="2:3" x14ac:dyDescent="0.25">
      <c r="B89" s="23" t="s">
        <v>50</v>
      </c>
      <c r="C89" s="64"/>
    </row>
    <row r="90" spans="2:3" x14ac:dyDescent="0.25">
      <c r="B90" s="7" t="s">
        <v>51</v>
      </c>
      <c r="C90" s="66"/>
    </row>
    <row r="91" spans="2:3" ht="15.75" thickBot="1" x14ac:dyDescent="0.3">
      <c r="B91" s="8"/>
      <c r="C91" s="65"/>
    </row>
    <row r="92" spans="2:3" x14ac:dyDescent="0.25">
      <c r="B92" s="64" t="s">
        <v>5</v>
      </c>
      <c r="C92" s="2" t="s">
        <v>2</v>
      </c>
    </row>
    <row r="93" spans="2:3" ht="15.75" thickBot="1" x14ac:dyDescent="0.3">
      <c r="B93" s="65"/>
      <c r="C93" s="3" t="s">
        <v>3</v>
      </c>
    </row>
    <row r="94" spans="2:3" ht="15.75" thickBot="1" x14ac:dyDescent="0.3">
      <c r="B94" s="9" t="s">
        <v>6</v>
      </c>
      <c r="C94" s="27">
        <f>C96+C97+C98</f>
        <v>22306200</v>
      </c>
    </row>
    <row r="95" spans="2:3" ht="15.75" thickBot="1" x14ac:dyDescent="0.3">
      <c r="B95" s="10" t="s">
        <v>7</v>
      </c>
      <c r="C95" s="28"/>
    </row>
    <row r="96" spans="2:3" ht="15.75" thickBot="1" x14ac:dyDescent="0.3">
      <c r="B96" s="11" t="s">
        <v>8</v>
      </c>
      <c r="C96" s="28">
        <v>9174600</v>
      </c>
    </row>
    <row r="97" spans="2:3" ht="15.75" thickBot="1" x14ac:dyDescent="0.3">
      <c r="B97" s="11" t="s">
        <v>9</v>
      </c>
      <c r="C97" s="28">
        <v>9636300</v>
      </c>
    </row>
    <row r="98" spans="2:3" ht="15.75" thickBot="1" x14ac:dyDescent="0.3">
      <c r="B98" s="11" t="s">
        <v>10</v>
      </c>
      <c r="C98" s="28">
        <v>3495300</v>
      </c>
    </row>
    <row r="99" spans="2:3" ht="15.75" thickBot="1" x14ac:dyDescent="0.3">
      <c r="B99" s="9"/>
      <c r="C99" s="28"/>
    </row>
    <row r="100" spans="2:3" ht="15.75" thickBot="1" x14ac:dyDescent="0.3">
      <c r="B100" s="9" t="s">
        <v>11</v>
      </c>
      <c r="C100" s="27"/>
    </row>
    <row r="101" spans="2:3" ht="15.75" thickBot="1" x14ac:dyDescent="0.3">
      <c r="B101" s="9" t="s">
        <v>12</v>
      </c>
      <c r="C101" s="27">
        <f>C94+C100</f>
        <v>22306200</v>
      </c>
    </row>
    <row r="102" spans="2:3" ht="15.75" thickBot="1" x14ac:dyDescent="0.3">
      <c r="B102" s="24"/>
      <c r="C102" s="25"/>
    </row>
    <row r="103" spans="2:3" x14ac:dyDescent="0.25">
      <c r="B103" s="23" t="s">
        <v>52</v>
      </c>
      <c r="C103" s="64"/>
    </row>
    <row r="104" spans="2:3" ht="38.25" x14ac:dyDescent="0.25">
      <c r="B104" s="7" t="s">
        <v>53</v>
      </c>
      <c r="C104" s="66"/>
    </row>
    <row r="105" spans="2:3" ht="15.75" thickBot="1" x14ac:dyDescent="0.3">
      <c r="B105" s="8"/>
      <c r="C105" s="65"/>
    </row>
    <row r="106" spans="2:3" x14ac:dyDescent="0.25">
      <c r="B106" s="64" t="s">
        <v>5</v>
      </c>
      <c r="C106" s="2" t="s">
        <v>2</v>
      </c>
    </row>
    <row r="107" spans="2:3" ht="15.75" thickBot="1" x14ac:dyDescent="0.3">
      <c r="B107" s="65"/>
      <c r="C107" s="3" t="s">
        <v>3</v>
      </c>
    </row>
    <row r="108" spans="2:3" ht="15.75" thickBot="1" x14ac:dyDescent="0.3">
      <c r="B108" s="9" t="s">
        <v>6</v>
      </c>
      <c r="C108" s="27">
        <f>C110+C111+C112</f>
        <v>984000</v>
      </c>
    </row>
    <row r="109" spans="2:3" ht="15.75" thickBot="1" x14ac:dyDescent="0.3">
      <c r="B109" s="10" t="s">
        <v>7</v>
      </c>
      <c r="C109" s="28"/>
    </row>
    <row r="110" spans="2:3" ht="15.75" thickBot="1" x14ac:dyDescent="0.3">
      <c r="B110" s="11" t="s">
        <v>8</v>
      </c>
      <c r="C110" s="28">
        <v>946000</v>
      </c>
    </row>
    <row r="111" spans="2:3" ht="15.75" thickBot="1" x14ac:dyDescent="0.3">
      <c r="B111" s="11" t="s">
        <v>9</v>
      </c>
      <c r="C111" s="28">
        <v>38000</v>
      </c>
    </row>
    <row r="112" spans="2:3" ht="15.75" thickBot="1" x14ac:dyDescent="0.3">
      <c r="B112" s="11" t="s">
        <v>10</v>
      </c>
      <c r="C112" s="28"/>
    </row>
    <row r="113" spans="2:3" ht="15.75" thickBot="1" x14ac:dyDescent="0.3">
      <c r="B113" s="9"/>
      <c r="C113" s="28"/>
    </row>
    <row r="114" spans="2:3" ht="15.75" thickBot="1" x14ac:dyDescent="0.3">
      <c r="B114" s="9" t="s">
        <v>11</v>
      </c>
      <c r="C114" s="27"/>
    </row>
    <row r="115" spans="2:3" ht="15.75" thickBot="1" x14ac:dyDescent="0.3">
      <c r="B115" s="9" t="s">
        <v>12</v>
      </c>
      <c r="C115" s="27">
        <f>C108+C114</f>
        <v>984000</v>
      </c>
    </row>
    <row r="116" spans="2:3" ht="15.75" thickBot="1" x14ac:dyDescent="0.3">
      <c r="B116" s="24"/>
      <c r="C116" s="25"/>
    </row>
    <row r="117" spans="2:3" x14ac:dyDescent="0.25">
      <c r="B117" s="23" t="s">
        <v>54</v>
      </c>
      <c r="C117" s="64"/>
    </row>
    <row r="118" spans="2:3" ht="25.5" x14ac:dyDescent="0.25">
      <c r="B118" s="7" t="s">
        <v>55</v>
      </c>
      <c r="C118" s="66"/>
    </row>
    <row r="119" spans="2:3" ht="15.75" thickBot="1" x14ac:dyDescent="0.3">
      <c r="B119" s="8"/>
      <c r="C119" s="65"/>
    </row>
    <row r="120" spans="2:3" x14ac:dyDescent="0.25">
      <c r="B120" s="64" t="s">
        <v>5</v>
      </c>
      <c r="C120" s="2" t="s">
        <v>2</v>
      </c>
    </row>
    <row r="121" spans="2:3" ht="15.75" thickBot="1" x14ac:dyDescent="0.3">
      <c r="B121" s="65"/>
      <c r="C121" s="3" t="s">
        <v>3</v>
      </c>
    </row>
    <row r="122" spans="2:3" ht="15.75" thickBot="1" x14ac:dyDescent="0.3">
      <c r="B122" s="9" t="s">
        <v>6</v>
      </c>
      <c r="C122" s="27">
        <f>C124+C125+C126</f>
        <v>3333000</v>
      </c>
    </row>
    <row r="123" spans="2:3" ht="15.75" thickBot="1" x14ac:dyDescent="0.3">
      <c r="B123" s="10" t="s">
        <v>7</v>
      </c>
      <c r="C123" s="28"/>
    </row>
    <row r="124" spans="2:3" ht="15.75" thickBot="1" x14ac:dyDescent="0.3">
      <c r="B124" s="11" t="s">
        <v>8</v>
      </c>
      <c r="C124" s="28">
        <v>2254000</v>
      </c>
    </row>
    <row r="125" spans="2:3" ht="15.75" thickBot="1" x14ac:dyDescent="0.3">
      <c r="B125" s="11" t="s">
        <v>9</v>
      </c>
      <c r="C125" s="28">
        <v>870000</v>
      </c>
    </row>
    <row r="126" spans="2:3" ht="15.75" thickBot="1" x14ac:dyDescent="0.3">
      <c r="B126" s="11" t="s">
        <v>10</v>
      </c>
      <c r="C126" s="28">
        <v>209000</v>
      </c>
    </row>
    <row r="127" spans="2:3" ht="15.75" thickBot="1" x14ac:dyDescent="0.3">
      <c r="B127" s="9"/>
      <c r="C127" s="28"/>
    </row>
    <row r="128" spans="2:3" ht="15.75" thickBot="1" x14ac:dyDescent="0.3">
      <c r="B128" s="9" t="s">
        <v>11</v>
      </c>
      <c r="C128" s="27"/>
    </row>
    <row r="129" spans="2:3" ht="15.75" thickBot="1" x14ac:dyDescent="0.3">
      <c r="B129" s="9" t="s">
        <v>12</v>
      </c>
      <c r="C129" s="27">
        <f>C122+C128</f>
        <v>3333000</v>
      </c>
    </row>
    <row r="130" spans="2:3" ht="15.75" thickBot="1" x14ac:dyDescent="0.3">
      <c r="B130" s="24"/>
      <c r="C130" s="25"/>
    </row>
    <row r="131" spans="2:3" x14ac:dyDescent="0.25">
      <c r="B131" s="23" t="s">
        <v>56</v>
      </c>
      <c r="C131" s="64"/>
    </row>
    <row r="132" spans="2:3" x14ac:dyDescent="0.25">
      <c r="B132" s="7" t="s">
        <v>57</v>
      </c>
      <c r="C132" s="66"/>
    </row>
    <row r="133" spans="2:3" ht="15.75" thickBot="1" x14ac:dyDescent="0.3">
      <c r="B133" s="8"/>
      <c r="C133" s="65"/>
    </row>
    <row r="134" spans="2:3" x14ac:dyDescent="0.25">
      <c r="B134" s="64" t="s">
        <v>5</v>
      </c>
      <c r="C134" s="2" t="s">
        <v>2</v>
      </c>
    </row>
    <row r="135" spans="2:3" ht="15.75" thickBot="1" x14ac:dyDescent="0.3">
      <c r="B135" s="65"/>
      <c r="C135" s="3" t="s">
        <v>3</v>
      </c>
    </row>
    <row r="136" spans="2:3" ht="15.75" thickBot="1" x14ac:dyDescent="0.3">
      <c r="B136" s="9" t="s">
        <v>6</v>
      </c>
      <c r="C136" s="27">
        <f>C138+C139+C140</f>
        <v>16339200</v>
      </c>
    </row>
    <row r="137" spans="2:3" ht="15.75" thickBot="1" x14ac:dyDescent="0.3">
      <c r="B137" s="10" t="s">
        <v>7</v>
      </c>
      <c r="C137" s="28"/>
    </row>
    <row r="138" spans="2:3" ht="15.75" thickBot="1" x14ac:dyDescent="0.3">
      <c r="B138" s="11" t="s">
        <v>8</v>
      </c>
      <c r="C138" s="28">
        <v>6341800</v>
      </c>
    </row>
    <row r="139" spans="2:3" ht="15.75" thickBot="1" x14ac:dyDescent="0.3">
      <c r="B139" s="11" t="s">
        <v>9</v>
      </c>
      <c r="C139" s="28">
        <v>9422400</v>
      </c>
    </row>
    <row r="140" spans="2:3" ht="15.75" thickBot="1" x14ac:dyDescent="0.3">
      <c r="B140" s="11" t="s">
        <v>10</v>
      </c>
      <c r="C140" s="28">
        <v>575000</v>
      </c>
    </row>
    <row r="141" spans="2:3" ht="15.75" thickBot="1" x14ac:dyDescent="0.3">
      <c r="B141" s="9"/>
      <c r="C141" s="28"/>
    </row>
    <row r="142" spans="2:3" ht="15.75" thickBot="1" x14ac:dyDescent="0.3">
      <c r="B142" s="9" t="s">
        <v>11</v>
      </c>
      <c r="C142" s="27"/>
    </row>
    <row r="143" spans="2:3" ht="15.75" thickBot="1" x14ac:dyDescent="0.3">
      <c r="B143" s="9" t="s">
        <v>12</v>
      </c>
      <c r="C143" s="27">
        <f>C136+C142</f>
        <v>16339200</v>
      </c>
    </row>
    <row r="144" spans="2:3" ht="15.75" thickBot="1" x14ac:dyDescent="0.3">
      <c r="B144" s="24"/>
      <c r="C144" s="25"/>
    </row>
    <row r="145" spans="2:3" ht="26.25" thickBot="1" x14ac:dyDescent="0.3">
      <c r="B145" s="26" t="s">
        <v>41</v>
      </c>
      <c r="C145" s="64"/>
    </row>
    <row r="146" spans="2:3" ht="15.75" thickBot="1" x14ac:dyDescent="0.3">
      <c r="B146" s="8"/>
      <c r="C146" s="65"/>
    </row>
    <row r="147" spans="2:3" x14ac:dyDescent="0.25">
      <c r="B147" s="64" t="s">
        <v>13</v>
      </c>
      <c r="C147" s="2" t="s">
        <v>2</v>
      </c>
    </row>
    <row r="148" spans="2:3" ht="15.75" thickBot="1" x14ac:dyDescent="0.3">
      <c r="B148" s="65"/>
      <c r="C148" s="3" t="s">
        <v>3</v>
      </c>
    </row>
    <row r="149" spans="2:3" ht="15.75" thickBot="1" x14ac:dyDescent="0.3">
      <c r="B149" s="9" t="s">
        <v>6</v>
      </c>
      <c r="C149" s="27">
        <f>C151+C152+C153</f>
        <v>176855200</v>
      </c>
    </row>
    <row r="150" spans="2:3" ht="15.75" thickBot="1" x14ac:dyDescent="0.3">
      <c r="B150" s="10" t="s">
        <v>7</v>
      </c>
      <c r="C150" s="28"/>
    </row>
    <row r="151" spans="2:3" ht="15.75" thickBot="1" x14ac:dyDescent="0.3">
      <c r="B151" s="11" t="s">
        <v>8</v>
      </c>
      <c r="C151" s="28">
        <f>C11+C25+C39+C60+C82+C96+C110+C124+C138</f>
        <v>88736700</v>
      </c>
    </row>
    <row r="152" spans="2:3" ht="15.75" thickBot="1" x14ac:dyDescent="0.3">
      <c r="B152" s="11" t="s">
        <v>9</v>
      </c>
      <c r="C152" s="28">
        <f>C12+C26+C40+C61+C83+C97+C111+C125+C139</f>
        <v>79945500</v>
      </c>
    </row>
    <row r="153" spans="2:3" ht="15.75" thickBot="1" x14ac:dyDescent="0.3">
      <c r="B153" s="11" t="s">
        <v>10</v>
      </c>
      <c r="C153" s="28">
        <f>C13+C27+C41+C62+C84+C98+C112+C126+C140</f>
        <v>8173000</v>
      </c>
    </row>
    <row r="154" spans="2:3" ht="15.75" thickBot="1" x14ac:dyDescent="0.3">
      <c r="B154" s="9"/>
      <c r="C154" s="28"/>
    </row>
    <row r="155" spans="2:3" ht="15.75" thickBot="1" x14ac:dyDescent="0.3">
      <c r="B155" s="9" t="s">
        <v>14</v>
      </c>
      <c r="C155" s="27">
        <f>C15+C29+C43+C64+C86+C100+C114+C128+C142</f>
        <v>734065900</v>
      </c>
    </row>
    <row r="156" spans="2:3" ht="15.75" thickBot="1" x14ac:dyDescent="0.3">
      <c r="B156" s="12"/>
      <c r="C156" s="28"/>
    </row>
    <row r="157" spans="2:3" ht="15.75" thickBot="1" x14ac:dyDescent="0.3">
      <c r="B157" s="9" t="s">
        <v>12</v>
      </c>
      <c r="C157" s="27">
        <f>C149+C155</f>
        <v>910921100</v>
      </c>
    </row>
  </sheetData>
  <mergeCells count="20">
    <mergeCell ref="B106:B107"/>
    <mergeCell ref="C117:C119"/>
    <mergeCell ref="B120:B121"/>
    <mergeCell ref="C131:C133"/>
    <mergeCell ref="B134:B135"/>
    <mergeCell ref="C4:C6"/>
    <mergeCell ref="B7:B8"/>
    <mergeCell ref="C145:C146"/>
    <mergeCell ref="B147:B148"/>
    <mergeCell ref="C18:C20"/>
    <mergeCell ref="B21:B22"/>
    <mergeCell ref="C32:C34"/>
    <mergeCell ref="B35:B36"/>
    <mergeCell ref="C53:C55"/>
    <mergeCell ref="B56:B57"/>
    <mergeCell ref="C75:C77"/>
    <mergeCell ref="B78:B79"/>
    <mergeCell ref="C89:C91"/>
    <mergeCell ref="B92:B93"/>
    <mergeCell ref="C103:C10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45"/>
  <sheetViews>
    <sheetView topLeftCell="D1" workbookViewId="0">
      <selection activeCell="K23" sqref="K23"/>
    </sheetView>
  </sheetViews>
  <sheetFormatPr defaultRowHeight="15" x14ac:dyDescent="0.25"/>
  <cols>
    <col min="4" max="4" width="109.85546875" customWidth="1"/>
    <col min="5" max="5" width="11.28515625" bestFit="1" customWidth="1"/>
    <col min="6" max="6" width="11.140625" customWidth="1"/>
  </cols>
  <sheetData>
    <row r="2" spans="3:6" ht="16.5" thickBot="1" x14ac:dyDescent="0.3">
      <c r="C2" s="68" t="s">
        <v>102</v>
      </c>
      <c r="D2" s="68"/>
      <c r="E2" s="68"/>
    </row>
    <row r="3" spans="3:6" ht="15.75" x14ac:dyDescent="0.25">
      <c r="C3" s="69" t="s">
        <v>58</v>
      </c>
      <c r="D3" s="69" t="s">
        <v>59</v>
      </c>
      <c r="E3" s="29" t="s">
        <v>2</v>
      </c>
    </row>
    <row r="4" spans="3:6" ht="16.5" thickBot="1" x14ac:dyDescent="0.3">
      <c r="C4" s="70"/>
      <c r="D4" s="70"/>
      <c r="E4" s="30" t="s">
        <v>60</v>
      </c>
    </row>
    <row r="5" spans="3:6" ht="16.5" thickBot="1" x14ac:dyDescent="0.3">
      <c r="C5" s="31"/>
      <c r="D5" s="32">
        <v>1</v>
      </c>
      <c r="E5" s="31">
        <v>2</v>
      </c>
    </row>
    <row r="6" spans="3:6" ht="16.5" thickBot="1" x14ac:dyDescent="0.3">
      <c r="C6" s="33" t="s">
        <v>61</v>
      </c>
      <c r="D6" s="34" t="s">
        <v>62</v>
      </c>
      <c r="E6" s="35">
        <f>E7</f>
        <v>564445.70000000007</v>
      </c>
    </row>
    <row r="7" spans="3:6" ht="16.5" thickBot="1" x14ac:dyDescent="0.3">
      <c r="C7" s="33">
        <v>1</v>
      </c>
      <c r="D7" s="36" t="s">
        <v>63</v>
      </c>
      <c r="E7" s="35">
        <f>SUM(E8:E11)</f>
        <v>564445.70000000007</v>
      </c>
    </row>
    <row r="8" spans="3:6" ht="16.5" thickBot="1" x14ac:dyDescent="0.3">
      <c r="C8" s="33" t="s">
        <v>64</v>
      </c>
      <c r="D8" s="37" t="s">
        <v>65</v>
      </c>
      <c r="E8" s="35">
        <v>559980.4</v>
      </c>
    </row>
    <row r="9" spans="3:6" ht="16.5" thickBot="1" x14ac:dyDescent="0.3">
      <c r="C9" s="33" t="s">
        <v>66</v>
      </c>
      <c r="D9" s="37" t="s">
        <v>67</v>
      </c>
      <c r="E9" s="35">
        <v>1530</v>
      </c>
    </row>
    <row r="10" spans="3:6" ht="16.5" thickBot="1" x14ac:dyDescent="0.3">
      <c r="C10" s="33" t="s">
        <v>68</v>
      </c>
      <c r="D10" s="37" t="s">
        <v>69</v>
      </c>
      <c r="E10" s="35">
        <v>1485.3</v>
      </c>
    </row>
    <row r="11" spans="3:6" ht="16.5" thickBot="1" x14ac:dyDescent="0.3">
      <c r="C11" s="33" t="s">
        <v>70</v>
      </c>
      <c r="D11" s="37" t="s">
        <v>71</v>
      </c>
      <c r="E11" s="38">
        <v>1450</v>
      </c>
      <c r="F11" s="39"/>
    </row>
    <row r="12" spans="3:6" ht="16.5" thickBot="1" x14ac:dyDescent="0.3">
      <c r="C12" s="33" t="s">
        <v>72</v>
      </c>
      <c r="D12" s="34" t="s">
        <v>73</v>
      </c>
      <c r="E12" s="35">
        <f>E13+E18</f>
        <v>910921.1</v>
      </c>
    </row>
    <row r="13" spans="3:6" ht="16.5" thickBot="1" x14ac:dyDescent="0.3">
      <c r="C13" s="33">
        <v>1</v>
      </c>
      <c r="D13" s="36" t="s">
        <v>74</v>
      </c>
      <c r="E13" s="35">
        <v>423379.3</v>
      </c>
    </row>
    <row r="14" spans="3:6" ht="16.5" thickBot="1" x14ac:dyDescent="0.3">
      <c r="C14" s="33"/>
      <c r="D14" s="37" t="s">
        <v>75</v>
      </c>
      <c r="E14" s="40"/>
    </row>
    <row r="15" spans="3:6" ht="16.5" thickBot="1" x14ac:dyDescent="0.3">
      <c r="C15" s="33" t="s">
        <v>64</v>
      </c>
      <c r="D15" s="37" t="s">
        <v>76</v>
      </c>
      <c r="E15" s="35">
        <v>88736.7</v>
      </c>
    </row>
    <row r="16" spans="3:6" ht="16.5" thickBot="1" x14ac:dyDescent="0.3">
      <c r="C16" s="33" t="s">
        <v>66</v>
      </c>
      <c r="D16" s="37" t="s">
        <v>77</v>
      </c>
      <c r="E16" s="35">
        <v>540</v>
      </c>
    </row>
    <row r="17" spans="3:5" ht="16.5" thickBot="1" x14ac:dyDescent="0.3">
      <c r="C17" s="33" t="s">
        <v>78</v>
      </c>
      <c r="D17" s="41" t="s">
        <v>79</v>
      </c>
      <c r="E17" s="35">
        <v>540</v>
      </c>
    </row>
    <row r="18" spans="3:5" ht="16.5" thickBot="1" x14ac:dyDescent="0.3">
      <c r="C18" s="33">
        <v>2</v>
      </c>
      <c r="D18" s="36" t="s">
        <v>80</v>
      </c>
      <c r="E18" s="35">
        <v>487541.8</v>
      </c>
    </row>
    <row r="19" spans="3:5" ht="16.5" thickBot="1" x14ac:dyDescent="0.3">
      <c r="C19" s="33" t="s">
        <v>81</v>
      </c>
      <c r="D19" s="42" t="s">
        <v>82</v>
      </c>
      <c r="E19" s="43">
        <v>487541.8</v>
      </c>
    </row>
    <row r="20" spans="3:5" ht="16.5" thickBot="1" x14ac:dyDescent="0.3">
      <c r="C20" s="33" t="s">
        <v>83</v>
      </c>
      <c r="D20" s="34" t="s">
        <v>84</v>
      </c>
      <c r="E20" s="35">
        <v>346475.4</v>
      </c>
    </row>
    <row r="21" spans="3:5" ht="16.5" thickBot="1" x14ac:dyDescent="0.3">
      <c r="C21" s="33">
        <v>1</v>
      </c>
      <c r="D21" s="44" t="s">
        <v>85</v>
      </c>
      <c r="E21" s="35">
        <v>371266.2</v>
      </c>
    </row>
    <row r="22" spans="3:5" ht="16.5" thickBot="1" x14ac:dyDescent="0.3">
      <c r="C22" s="33">
        <v>2</v>
      </c>
      <c r="D22" s="44" t="s">
        <v>86</v>
      </c>
      <c r="E22" s="35">
        <v>-24790.799999999999</v>
      </c>
    </row>
    <row r="23" spans="3:5" ht="16.5" thickBot="1" x14ac:dyDescent="0.3">
      <c r="C23" s="33" t="s">
        <v>81</v>
      </c>
      <c r="D23" s="45" t="s">
        <v>87</v>
      </c>
      <c r="E23" s="35">
        <v>-24790.799999999999</v>
      </c>
    </row>
    <row r="24" spans="3:5" ht="16.5" thickBot="1" x14ac:dyDescent="0.3">
      <c r="C24" s="33" t="s">
        <v>88</v>
      </c>
      <c r="D24" s="34" t="s">
        <v>89</v>
      </c>
      <c r="E24" s="35" t="s">
        <v>90</v>
      </c>
    </row>
    <row r="25" spans="3:5" ht="16.5" thickBot="1" x14ac:dyDescent="0.3">
      <c r="C25" s="33" t="s">
        <v>91</v>
      </c>
      <c r="D25" s="34" t="s">
        <v>92</v>
      </c>
      <c r="E25" s="35" t="s">
        <v>90</v>
      </c>
    </row>
    <row r="26" spans="3:5" ht="15.75" x14ac:dyDescent="0.25">
      <c r="C26" s="46"/>
      <c r="D26" s="47"/>
      <c r="E26" s="47"/>
    </row>
    <row r="27" spans="3:5" ht="16.5" thickBot="1" x14ac:dyDescent="0.3">
      <c r="C27" s="47" t="s">
        <v>93</v>
      </c>
    </row>
    <row r="28" spans="3:5" ht="15.75" x14ac:dyDescent="0.25">
      <c r="C28" s="69" t="s">
        <v>58</v>
      </c>
      <c r="D28" s="69" t="s">
        <v>94</v>
      </c>
      <c r="E28" s="29" t="s">
        <v>2</v>
      </c>
    </row>
    <row r="29" spans="3:5" ht="16.5" thickBot="1" x14ac:dyDescent="0.3">
      <c r="C29" s="70"/>
      <c r="D29" s="70"/>
      <c r="E29" s="48" t="s">
        <v>60</v>
      </c>
    </row>
    <row r="30" spans="3:5" ht="16.5" thickBot="1" x14ac:dyDescent="0.3">
      <c r="C30" s="33"/>
      <c r="D30" s="32">
        <v>1</v>
      </c>
      <c r="E30" s="49">
        <v>2</v>
      </c>
    </row>
    <row r="31" spans="3:5" ht="32.25" thickBot="1" x14ac:dyDescent="0.3">
      <c r="C31" s="33">
        <v>1</v>
      </c>
      <c r="D31" s="50" t="s">
        <v>16</v>
      </c>
      <c r="E31" s="43">
        <v>3588</v>
      </c>
    </row>
    <row r="32" spans="3:5" ht="32.25" thickBot="1" x14ac:dyDescent="0.3">
      <c r="C32" s="33">
        <v>2</v>
      </c>
      <c r="D32" s="50" t="s">
        <v>22</v>
      </c>
      <c r="E32" s="43">
        <v>852309.1</v>
      </c>
    </row>
    <row r="33" spans="3:5" ht="48" thickBot="1" x14ac:dyDescent="0.3">
      <c r="C33" s="33">
        <v>3</v>
      </c>
      <c r="D33" s="50" t="s">
        <v>28</v>
      </c>
      <c r="E33" s="43">
        <v>34367.800000000003</v>
      </c>
    </row>
    <row r="34" spans="3:5" ht="16.5" thickBot="1" x14ac:dyDescent="0.3">
      <c r="C34" s="33">
        <v>4</v>
      </c>
      <c r="D34" s="50" t="s">
        <v>34</v>
      </c>
      <c r="E34" s="43">
        <v>4317</v>
      </c>
    </row>
    <row r="35" spans="3:5" ht="48" thickBot="1" x14ac:dyDescent="0.3">
      <c r="C35" s="33" t="s">
        <v>95</v>
      </c>
      <c r="D35" s="51" t="s">
        <v>36</v>
      </c>
      <c r="E35" s="43">
        <v>984</v>
      </c>
    </row>
    <row r="36" spans="3:5" ht="16.5" thickBot="1" x14ac:dyDescent="0.3">
      <c r="C36" s="33" t="s">
        <v>96</v>
      </c>
      <c r="D36" s="51" t="s">
        <v>38</v>
      </c>
      <c r="E36" s="43">
        <v>3333</v>
      </c>
    </row>
    <row r="37" spans="3:5" ht="16.5" thickBot="1" x14ac:dyDescent="0.3">
      <c r="C37" s="33">
        <v>5</v>
      </c>
      <c r="D37" s="51" t="s">
        <v>40</v>
      </c>
      <c r="E37" s="43">
        <v>16339.2</v>
      </c>
    </row>
    <row r="38" spans="3:5" ht="16.5" thickBot="1" x14ac:dyDescent="0.3">
      <c r="C38" s="33"/>
      <c r="D38" s="34" t="s">
        <v>97</v>
      </c>
      <c r="E38" s="35">
        <f>E31+E32+E33+E34+E37</f>
        <v>910921.1</v>
      </c>
    </row>
    <row r="40" spans="3:5" x14ac:dyDescent="0.25">
      <c r="C40" s="67" t="s">
        <v>103</v>
      </c>
      <c r="D40" s="67"/>
      <c r="E40" s="67"/>
    </row>
    <row r="41" spans="3:5" ht="15.75" thickBot="1" x14ac:dyDescent="0.3">
      <c r="C41" s="67"/>
      <c r="D41" s="67"/>
      <c r="E41" s="67"/>
    </row>
    <row r="42" spans="3:5" ht="32.25" thickBot="1" x14ac:dyDescent="0.3">
      <c r="C42" s="52" t="s">
        <v>58</v>
      </c>
      <c r="D42" s="52" t="s">
        <v>59</v>
      </c>
      <c r="E42" s="53" t="s">
        <v>98</v>
      </c>
    </row>
    <row r="43" spans="3:5" ht="16.5" thickBot="1" x14ac:dyDescent="0.3">
      <c r="C43" s="54"/>
      <c r="D43" s="55">
        <v>1</v>
      </c>
      <c r="E43" s="52">
        <v>2</v>
      </c>
    </row>
    <row r="44" spans="3:5" ht="16.5" thickBot="1" x14ac:dyDescent="0.3">
      <c r="C44" s="52" t="s">
        <v>99</v>
      </c>
      <c r="D44" s="54" t="s">
        <v>104</v>
      </c>
      <c r="E44" s="57">
        <v>591078.40000000002</v>
      </c>
    </row>
    <row r="45" spans="3:5" ht="16.5" thickBot="1" x14ac:dyDescent="0.3">
      <c r="C45" s="52" t="s">
        <v>100</v>
      </c>
      <c r="D45" s="56" t="s">
        <v>105</v>
      </c>
      <c r="E45" s="57">
        <v>820407.9</v>
      </c>
    </row>
  </sheetData>
  <mergeCells count="6">
    <mergeCell ref="C40:E41"/>
    <mergeCell ref="C2:E2"/>
    <mergeCell ref="C3:C4"/>
    <mergeCell ref="D3:D4"/>
    <mergeCell ref="C28:C29"/>
    <mergeCell ref="D28:D29"/>
  </mergeCells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7eVVy2sqmfKtIbcB0yd5N63eI8prF1InCFfDzL+eDVg=</DigestValue>
    </Reference>
    <Reference Type="http://www.w3.org/2000/09/xmldsig#Object" URI="#idOfficeObject">
      <DigestMethod Algorithm="http://www.w3.org/2001/04/xmlenc#sha256"/>
      <DigestValue>164VngygVvSZnAG+A4YCMVDMUy03p4oXaEdxAXg99AQ=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c0iGHTcKJHQCEJy33zcu9BntsmiyXi0gQkMWdKppwnA=</DigestValue>
    </Reference>
  </SignedInfo>
  <SignatureValue>N5w5RBcLAoWmH3o5Ar3IHoOGhzWUx3E5WMVXJ6goR2gClBf7IFbVPomaMyj95Lf6IbtsVWSlDL0L
wNNGzN0MVpEz64dBshAQV4i92P0X9CJD+SviuflB1rScwoCBDCWsvTivVP1s6JJ8vM7s0BlwES1i
eq0n6i5vY1UQLfCeOvucfyQee4x0vVBfRV8qc+EZoSOfIYdLOIhx3d2//ujcrKDMydd52uU4mmGM
EqoOdRgArRR6s/UpjYLZRxFmu77ZPrXDlCIJ+7hjQl2rT6ntTLMHBy/dHbj2TfXT9IXVV3CKkClL
FXykgyiWGonxPGrcJZRFtxbpyS24dv1hO3AaGw==</SignatureValue>
  <KeyInfo>
    <X509Data>
      <X509Certificate>MIIHYTCCBUmgAwIBAgIEI8VnFTANBgkqhkiG9w0BAQsFADB4MQswCQYDVQQGEwJCRzEYMBYGA1UEYRMPTlRSQkctMjAxMjMwNDI2MRIwEAYDVQQKEwlCT1JJQ0EgQUQxEDAOBgNVBAsTB0ItVHJ1c3QxKTAnBgNVBAMTIEItVHJ1c3QgT3BlcmF0aW9uYWwgUXVhbGlmaWVkIENBMB4XDTIwMTExODA3NDg1NVoXDTIxMTExODA3NDg1NVowgfYxKjAoBgkqhkiG9w0BCQEWG01Lb3N0b3ZhQG1ycmIuZ292ZXJubWVudC5iZzFCMEAGA1UECgw5TWluaXN0ZXJzdHZvIG5hIHJlZ2lvbmFsbm90byByYXp2aXRpZSBpIGJsYWdvdXN0cm95c3R2b3RvMRgwFgYDVQRhDA9OVFJCRy04MzE2NjEzODgxEDAOBgNVBAQMB0tvc3RvdmExDzANBgNVBCoMBk1hcml5YTEZMBcGA1UEBRMQUE5PQkctNzMwMTE4Mzk5NjEfMB0GA1UEAwwWTWFyaXlhIEtvc3RvdmEgS29zdG92YTELMAkGA1UEBhMCQkcwggEiMA0GCSqGSIb3DQEBAQUAA4IBDwAwggEKAoIBAQCQldj1BAv5KnrJX7DQOE91rP7T/McMR/yH6JhILnFjpUZdOpvJiOAIYxryUaetlf2oixQuhIWwFe0FVJ0j8D6NlRsCnvr7d3IPH+8JV8zKIrFEl1E4IdRJnRA4FjiToRQcfyDzzXmGIer8D8mk0VV8IwbU5Yvkqk60pEZjRp0NBb2SuE/ezTGYj5DFl4BwzlNXky8d29uCKZuXqDbetHOtGUfL1XkkUF58eCU/xQyV0du5M9GZ2RfhnAl6fGeDyagpMQcqsV7jrv1SPrAYhOwnYBbRB2kkO2IQztAE3rVDRhtqCGRpYvtCa6vBcCtDVrLZOUIG+OeUzqi8ZgxY+ZN5AgMBAAGjggJyMIICbjAdBgNVHQ4EFgQUD8pgLhCRI02S/CE8DX+0KmPoiQQ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DQYJKoZIhvcNAQELBQADggIBAGCYAPLlp/WiFZaJwuf8Hk1lvYuTWwdSJRz+hDKSGDZ3s2q+1Y2TB6IjH2RpC2x362YGA2xTwpfBt86/aXPsLp658h+Zq4i7agOqTlL2VjCUcQD5kcIHAJ0Snq0YEn0aRinPzufgDxPHlXLOV2FaUP2rHUu7cQPjLocjnPJjBeH679THWtzoVby/rkgtA/jgvd+vkX7rl90HWFzXTxTJuXAG0zu9VYVKXT52y28hhRxeBLD/xxEZtbdhCT34Z62WMQp4Jb8/K5qC2o6aZ4kSYwwUOtxFnNfqrT0GfnM+GNrNWzKVQ96g42WUaMBiKwwBtBdm9uNjTFRBex/SaRmzhmyi+pVnP6nsK6jNKdNSm2Izfy6dbRbEjpsgnZcb6A6iLpThBe92NuiwDFT6pNAvcHUbkY0azjVQXRDABi5o0MkebWIcg086eA4yLQ1ybvL6/KJr9gtqt5rXEr5vLbOOPI7HQwLu7riC9IkpbhYQC83DSa+1p0/ZJyVTLkH5g7+ZnZi9mPleXG14eM2m4yTRJK6pEMgVU7DyK++CHpxx1KJNqvZXAUwKT4mfpxaQ+rr3IBBDhO/t6S5xPIUj6oRd7iYyhXFvGgVMyVyI5/M+60Kem0HjFIIUTlqnDKhlSPr1eq84TEO2EORVVwOx7uUOQWCQTOatkYcdXoBh+CIsLs4y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nGCHtiB6VKlvEa+Y0hlRQ/ivFpF1NJ6Fj2Pkw8pry3k=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4048utScd8EEwQMwNoNQ1PtZrXIdA34pG+Af9xn6dz0=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4048utScd8EEwQMwNoNQ1PtZrXIdA34pG+Af9xn6dz0=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uegrbjEGiJ79sNhX+bykPJ/uHm+qFjvH5TsLlVhnFXE=</DigestValue>
      </Reference>
      <Reference URI="/xl/sharedStrings.xml?ContentType=application/vnd.openxmlformats-officedocument.spreadsheetml.sharedStrings+xml">
        <DigestMethod Algorithm="http://www.w3.org/2001/04/xmlenc#sha256"/>
        <DigestValue>iQX8Q89tq09NnlbVM302SFFQuHZ5SY5E/wTW6fKlih0=</DigestValue>
      </Reference>
      <Reference URI="/xl/styles.xml?ContentType=application/vnd.openxmlformats-officedocument.spreadsheetml.styles+xml">
        <DigestMethod Algorithm="http://www.w3.org/2001/04/xmlenc#sha256"/>
        <DigestValue>XuOcI3U7CGuRtd6udTneoleDEcKp7tJedSP+fKIFbuc=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vZbAXBRxFN12VyinoatifUjHpaUtHXjwbSYms+jVsa8=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sheet1.xml?ContentType=application/vnd.openxmlformats-officedocument.spreadsheetml.worksheet+xml">
        <DigestMethod Algorithm="http://www.w3.org/2001/04/xmlenc#sha256"/>
        <DigestValue>eoEHjM7yyH8vKKEEJaH2fdk9E1Plv0A7itHw+1kUMKA=</DigestValue>
      </Reference>
      <Reference URI="/xl/worksheets/sheet2.xml?ContentType=application/vnd.openxmlformats-officedocument.spreadsheetml.worksheet+xml">
        <DigestMethod Algorithm="http://www.w3.org/2001/04/xmlenc#sha256"/>
        <DigestValue>4xTLQ70e7SidRT+MA8zb2Ua1rShN4Nh4AORG08MtnGI=</DigestValue>
      </Reference>
      <Reference URI="/xl/worksheets/sheet3.xml?ContentType=application/vnd.openxmlformats-officedocument.spreadsheetml.worksheet+xml">
        <DigestMethod Algorithm="http://www.w3.org/2001/04/xmlenc#sha256"/>
        <DigestValue>JLUWNZmIlK2jReS9KadFLHvC/9/AeShbDabzvj8y1kc=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2020-12-11T13:05:07Z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6.3</WindowsVersion>
          <OfficeVersion>16.0</OfficeVersion>
          <ApplicationVersion>16.0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2020-12-11T13:05:07Z</xd:SigningTime>
          <xd:SigningCertificate>
            <xd:Cert>
              <xd:CertDigest>
                <DigestMethod Algorithm="http://www.w3.org/2001/04/xmlenc#sha256"/>
                <DigestValue>snhAjXCJTjAK6GMORuqAqtW1gzbT7I8tziOXrsuxF5o=</DigestValue>
              </xd:CertDigest>
              <xd:IssuerSerial>
                <X509IssuerName>CN=B-Trust Operational Qualified CA, OU=B-Trust, O=BORICA AD, OID.2.5.4.97=NTRBG-201230426, C=BG</X509IssuerName>
                <X509SerialNumber>600139541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Пол+Прог</vt:lpstr>
      <vt:lpstr>Прог</vt:lpstr>
      <vt:lpstr>Закон ДБ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John</cp:lastModifiedBy>
  <cp:lastPrinted>2019-12-11T13:00:31Z</cp:lastPrinted>
  <dcterms:created xsi:type="dcterms:W3CDTF">2019-12-10T12:30:00Z</dcterms:created>
  <dcterms:modified xsi:type="dcterms:W3CDTF">2020-12-11T13:05:04Z</dcterms:modified>
</cp:coreProperties>
</file>